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05" windowWidth="14775" windowHeight="11760" tabRatio="907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<sst xmlns="http://schemas.openxmlformats.org/spreadsheetml/2006/main" count="147" uniqueCount="140">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</sst>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8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2016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E29" sqref="E29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2016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2502252</v>
      </c>
      <c r="D11" s="15">
        <f>D12+D18+D19</f>
        <v>2500560</v>
      </c>
      <c r="E11" s="15">
        <f>IF(C11&lt;=0,0,D11/C11*100)</f>
        <v>99.93238091127512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2472717</v>
      </c>
      <c r="D12" s="15">
        <f>SUM(D13:D14)</f>
        <v>2480823</v>
      </c>
      <c r="E12" s="15">
        <f aca="true" t="shared" si="0" ref="E12:E49">IF(C12&lt;=0,0,D12/C12*100)</f>
        <v>100.32781753835962</v>
      </c>
      <c r="G12" s="36"/>
    </row>
    <row r="13" spans="1:7" ht="14.25" thickBot="1" thickTop="1">
      <c r="A13" s="13" t="s">
        <v>45</v>
      </c>
      <c r="B13" s="22" t="s">
        <v>12</v>
      </c>
      <c r="C13" s="17">
        <v>2291338</v>
      </c>
      <c r="D13" s="17">
        <v>2291143</v>
      </c>
      <c r="E13" s="16">
        <f t="shared" si="0"/>
        <v>99.99148968855751</v>
      </c>
      <c r="G13" s="36"/>
    </row>
    <row r="14" spans="1:7" ht="14.25" thickBot="1" thickTop="1">
      <c r="A14" s="13" t="s">
        <v>46</v>
      </c>
      <c r="B14" s="22" t="s">
        <v>13</v>
      </c>
      <c r="C14" s="17">
        <v>181379</v>
      </c>
      <c r="D14" s="17">
        <v>189680</v>
      </c>
      <c r="E14" s="16">
        <f t="shared" si="0"/>
        <v>104.5766047888675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29535</v>
      </c>
      <c r="D19" s="17">
        <v>19737</v>
      </c>
      <c r="E19" s="16">
        <f t="shared" si="0"/>
        <v>66.8257998984256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2164827</v>
      </c>
      <c r="D20" s="15">
        <f>SUM(D21:D31)</f>
        <v>2198066</v>
      </c>
      <c r="E20" s="15">
        <f t="shared" si="0"/>
        <v>101.53541137467337</v>
      </c>
      <c r="G20" s="36"/>
    </row>
    <row r="21" spans="1:7" ht="14.25" thickBot="1" thickTop="1">
      <c r="A21" s="13">
        <v>9</v>
      </c>
      <c r="B21" s="23" t="s">
        <v>48</v>
      </c>
      <c r="C21" s="17">
        <v>360112</v>
      </c>
      <c r="D21" s="17">
        <v>403774</v>
      </c>
      <c r="E21" s="16">
        <f t="shared" si="0"/>
        <v>112.12456124761185</v>
      </c>
      <c r="G21" s="36"/>
    </row>
    <row r="22" spans="1:7" ht="14.25" thickBot="1" thickTop="1">
      <c r="A22" s="13">
        <v>10</v>
      </c>
      <c r="B22" s="23" t="s">
        <v>64</v>
      </c>
      <c r="C22" s="17">
        <v>64144</v>
      </c>
      <c r="D22" s="17">
        <v>64422</v>
      </c>
      <c r="E22" s="16">
        <f t="shared" si="0"/>
        <v>100.43339985033674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481544</v>
      </c>
      <c r="D24" s="17">
        <v>531161</v>
      </c>
      <c r="E24" s="16">
        <f t="shared" si="0"/>
        <v>110.30373133088564</v>
      </c>
      <c r="G24" s="36"/>
    </row>
    <row r="25" spans="1:7" ht="14.25" thickBot="1" thickTop="1">
      <c r="A25" s="13">
        <v>13</v>
      </c>
      <c r="B25" s="23" t="s">
        <v>67</v>
      </c>
      <c r="C25" s="17">
        <v>257120</v>
      </c>
      <c r="D25" s="17">
        <v>220481</v>
      </c>
      <c r="E25" s="16">
        <f t="shared" si="0"/>
        <v>85.75023335407592</v>
      </c>
      <c r="G25" s="36"/>
    </row>
    <row r="26" spans="1:7" ht="14.25" thickBot="1" thickTop="1">
      <c r="A26" s="13">
        <v>14</v>
      </c>
      <c r="B26" s="23" t="s">
        <v>2</v>
      </c>
      <c r="C26" s="17">
        <v>317283</v>
      </c>
      <c r="D26" s="17">
        <v>304360</v>
      </c>
      <c r="E26" s="16">
        <f t="shared" si="0"/>
        <v>95.9269800146872</v>
      </c>
      <c r="G26" s="36"/>
    </row>
    <row r="27" spans="1:7" ht="14.25" thickBot="1" thickTop="1">
      <c r="A27" s="13">
        <v>15</v>
      </c>
      <c r="B27" s="22" t="s">
        <v>68</v>
      </c>
      <c r="C27" s="17">
        <v>672855</v>
      </c>
      <c r="D27" s="17">
        <v>659851</v>
      </c>
      <c r="E27" s="16">
        <f t="shared" si="0"/>
        <v>98.06733991721842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5196</v>
      </c>
      <c r="D29" s="17">
        <v>20153</v>
      </c>
      <c r="E29" s="16">
        <f t="shared" si="0"/>
        <v>387.85604311008467</v>
      </c>
      <c r="G29" s="36"/>
    </row>
    <row r="30" spans="1:7" ht="14.25" thickBot="1" thickTop="1">
      <c r="A30" s="13">
        <v>18</v>
      </c>
      <c r="B30" s="23" t="s">
        <v>49</v>
      </c>
      <c r="C30" s="17">
        <v>3172</v>
      </c>
      <c r="D30" s="17">
        <v>3191</v>
      </c>
      <c r="E30" s="16">
        <f t="shared" si="0"/>
        <v>100.59899117276166</v>
      </c>
      <c r="G30" s="36"/>
    </row>
    <row r="31" spans="1:7" ht="14.25" thickBot="1" thickTop="1">
      <c r="A31" s="13">
        <v>19</v>
      </c>
      <c r="B31" s="22" t="s">
        <v>71</v>
      </c>
      <c r="C31" s="17">
        <v>3401</v>
      </c>
      <c r="D31" s="17">
        <v>-9327</v>
      </c>
      <c r="E31" s="16">
        <f t="shared" si="0"/>
        <v>-274.2428697441929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337425</v>
      </c>
      <c r="D32" s="19">
        <f>D11-D20-D16+D17</f>
        <v>302494</v>
      </c>
      <c r="E32" s="19">
        <f t="shared" si="0"/>
        <v>89.64777357931392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28120</v>
      </c>
      <c r="D33" s="19">
        <f>D34+D35+D36</f>
        <v>3835</v>
      </c>
      <c r="E33" s="15">
        <f t="shared" si="0"/>
        <v>13.637980085348506</v>
      </c>
      <c r="G33" s="36"/>
    </row>
    <row r="34" spans="1:7" ht="14.25" thickBot="1" thickTop="1">
      <c r="A34" s="13" t="s">
        <v>79</v>
      </c>
      <c r="B34" s="22" t="s">
        <v>50</v>
      </c>
      <c r="C34" s="17">
        <v>28120</v>
      </c>
      <c r="D34" s="17">
        <v>3835</v>
      </c>
      <c r="E34" s="16">
        <f t="shared" si="0"/>
        <v>13.637980085348506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20413</v>
      </c>
      <c r="D37" s="15">
        <f>D38+D39+D40</f>
        <v>19684</v>
      </c>
      <c r="E37" s="15">
        <f t="shared" si="0"/>
        <v>96.42874638710626</v>
      </c>
      <c r="G37" s="36"/>
    </row>
    <row r="38" spans="1:7" ht="14.25" thickBot="1" thickTop="1">
      <c r="A38" s="13" t="s">
        <v>82</v>
      </c>
      <c r="B38" s="22" t="s">
        <v>52</v>
      </c>
      <c r="C38" s="17">
        <v>14835</v>
      </c>
      <c r="D38" s="17">
        <v>15663</v>
      </c>
      <c r="E38" s="16">
        <f t="shared" si="0"/>
        <v>105.58139534883722</v>
      </c>
      <c r="G38" s="36"/>
    </row>
    <row r="39" spans="1:7" ht="14.25" thickBot="1" thickTop="1">
      <c r="A39" s="13" t="s">
        <v>83</v>
      </c>
      <c r="B39" s="22" t="s">
        <v>53</v>
      </c>
      <c r="C39" s="17">
        <v>5578</v>
      </c>
      <c r="D39" s="17">
        <v>4021</v>
      </c>
      <c r="E39" s="16">
        <f t="shared" si="0"/>
        <v>72.08676945141627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345132</v>
      </c>
      <c r="D41" s="15">
        <f>D32+D33-D37</f>
        <v>286645</v>
      </c>
      <c r="E41" s="15">
        <f t="shared" si="0"/>
        <v>83.05373016700857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345132</v>
      </c>
      <c r="D43" s="15">
        <f>D41+D42</f>
        <v>286645</v>
      </c>
      <c r="E43" s="15">
        <f t="shared" si="0"/>
        <v>83.05373016700857</v>
      </c>
    </row>
    <row r="44" spans="1:5" ht="14.25" thickBot="1" thickTop="1">
      <c r="A44" s="13">
        <v>26</v>
      </c>
      <c r="B44" s="23" t="s">
        <v>5</v>
      </c>
      <c r="C44" s="17">
        <v>42580</v>
      </c>
      <c r="D44" s="17">
        <v>36154</v>
      </c>
      <c r="E44" s="16">
        <f t="shared" si="0"/>
        <v>84.90840770314702</v>
      </c>
    </row>
    <row r="45" spans="1:5" ht="14.25" thickBot="1" thickTop="1">
      <c r="A45" s="13">
        <v>27</v>
      </c>
      <c r="B45" s="24" t="s">
        <v>18</v>
      </c>
      <c r="C45" s="15">
        <f>C43-C44</f>
        <v>302552</v>
      </c>
      <c r="D45" s="15">
        <f>D43-D44</f>
        <v>250491</v>
      </c>
      <c r="E45" s="15">
        <f t="shared" si="0"/>
        <v>82.79271001348528</v>
      </c>
    </row>
    <row r="46" spans="1:5" ht="14.25" thickBot="1" thickTop="1">
      <c r="A46" s="13">
        <v>28</v>
      </c>
      <c r="B46" s="25" t="s">
        <v>6</v>
      </c>
      <c r="C46" s="17"/>
      <c r="D46" s="17"/>
      <c r="E46" s="16">
        <f t="shared" si="0"/>
        <v>0</v>
      </c>
    </row>
    <row r="47" spans="1:5" ht="27" thickBot="1" thickTop="1">
      <c r="A47" s="13">
        <v>29</v>
      </c>
      <c r="B47" s="24" t="s">
        <v>76</v>
      </c>
      <c r="C47" s="15">
        <f>C45-C46</f>
        <v>302552</v>
      </c>
      <c r="D47" s="15">
        <f>D45-D46</f>
        <v>250491</v>
      </c>
      <c r="E47" s="15">
        <f t="shared" si="0"/>
        <v>82.79271001348528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302552</v>
      </c>
      <c r="D49" s="15">
        <f>D45+D48</f>
        <v>250491</v>
      </c>
      <c r="E49" s="15">
        <f t="shared" si="0"/>
        <v>82.79271001348528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2016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2502252</v>
      </c>
      <c r="D11" s="15">
        <f>'Биланс на успех - природа'!D11</f>
        <v>2500560</v>
      </c>
      <c r="E11" s="15">
        <f>'Биланс на успех - природа'!E11</f>
        <v>99.93238091127512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2472717</v>
      </c>
      <c r="D12" s="15">
        <f>'Биланс на успех - природа'!D12</f>
        <v>2480823</v>
      </c>
      <c r="E12" s="15">
        <f>'Биланс на успех - природа'!E12</f>
        <v>100.32781753835962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2291338</v>
      </c>
      <c r="D13" s="17">
        <f>'Биланс на успех - природа'!D13</f>
        <v>2291143</v>
      </c>
      <c r="E13" s="16">
        <f>'Биланс на успех - природа'!E13</f>
        <v>99.99148968855751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181379</v>
      </c>
      <c r="D14" s="17">
        <f>'Биланс на успех - природа'!D14</f>
        <v>189680</v>
      </c>
      <c r="E14" s="16">
        <f>'Биланс на успех - природа'!E14</f>
        <v>104.5766047888675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29535</v>
      </c>
      <c r="D19" s="17">
        <f>'Биланс на успех - природа'!D19</f>
        <v>19737</v>
      </c>
      <c r="E19" s="16">
        <f>'Биланс на успех - природа'!E19</f>
        <v>66.8257998984256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2164827</v>
      </c>
      <c r="D20" s="15">
        <f>'Биланс на успех - природа'!D20</f>
        <v>2198066</v>
      </c>
      <c r="E20" s="15">
        <f>'Биланс на успех - природа'!E20</f>
        <v>101.53541137467337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360112</v>
      </c>
      <c r="D21" s="17">
        <f>'Биланс на успех - природа'!D21</f>
        <v>403774</v>
      </c>
      <c r="E21" s="16">
        <f>'Биланс на успех - природа'!E21</f>
        <v>112.12456124761185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64144</v>
      </c>
      <c r="D22" s="17">
        <f>'Биланс на успех - природа'!D22</f>
        <v>64422</v>
      </c>
      <c r="E22" s="16">
        <f>'Биланс на успех - природа'!E22</f>
        <v>100.43339985033674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481544</v>
      </c>
      <c r="D24" s="17">
        <f>'Биланс на успех - природа'!D24</f>
        <v>531161</v>
      </c>
      <c r="E24" s="16">
        <f>'Биланс на успех - природа'!E24</f>
        <v>110.30373133088564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257120</v>
      </c>
      <c r="D25" s="17">
        <f>'Биланс на успех - природа'!D25</f>
        <v>220481</v>
      </c>
      <c r="E25" s="16">
        <f>'Биланс на успех - природа'!E25</f>
        <v>85.75023335407592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317283</v>
      </c>
      <c r="D26" s="17">
        <f>'Биланс на успех - природа'!D26</f>
        <v>304360</v>
      </c>
      <c r="E26" s="16">
        <f>'Биланс на успех - природа'!E26</f>
        <v>95.9269800146872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672855</v>
      </c>
      <c r="D27" s="17">
        <f>'Биланс на успех - природа'!D27</f>
        <v>659851</v>
      </c>
      <c r="E27" s="16">
        <f>'Биланс на успех - природа'!E27</f>
        <v>98.06733991721842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5196</v>
      </c>
      <c r="D29" s="17">
        <f>'Биланс на успех - природа'!D29</f>
        <v>20153</v>
      </c>
      <c r="E29" s="16">
        <f>'Биланс на успех - природа'!E29</f>
        <v>387.85604311008467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3172</v>
      </c>
      <c r="D30" s="17">
        <f>'Биланс на успех - природа'!D30</f>
        <v>3191</v>
      </c>
      <c r="E30" s="16">
        <f>'Биланс на успех - природа'!E30</f>
        <v>100.59899117276166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3401</v>
      </c>
      <c r="D31" s="17">
        <f>'Биланс на успех - природа'!D31</f>
        <v>-9327</v>
      </c>
      <c r="E31" s="16">
        <f>'Биланс на успех - природа'!E31</f>
        <v>-274.2428697441929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337425</v>
      </c>
      <c r="D32" s="19">
        <f>'Биланс на успех - природа'!D32</f>
        <v>302494</v>
      </c>
      <c r="E32" s="19">
        <f>'Биланс на успех - природа'!E32</f>
        <v>89.64777357931392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28120</v>
      </c>
      <c r="D33" s="19">
        <f>'Биланс на успех - природа'!D33</f>
        <v>3835</v>
      </c>
      <c r="E33" s="15">
        <f>'Биланс на успех - природа'!E33</f>
        <v>13.637980085348506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28120</v>
      </c>
      <c r="D34" s="17">
        <f>'Биланс на успех - природа'!D34</f>
        <v>3835</v>
      </c>
      <c r="E34" s="16">
        <f>'Биланс на успех - природа'!E34</f>
        <v>13.637980085348506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20413</v>
      </c>
      <c r="D37" s="15">
        <f>'Биланс на успех - природа'!D37</f>
        <v>19684</v>
      </c>
      <c r="E37" s="15">
        <f>'Биланс на успех - природа'!E37</f>
        <v>96.42874638710626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14835</v>
      </c>
      <c r="D38" s="17">
        <f>'Биланс на успех - природа'!D38</f>
        <v>15663</v>
      </c>
      <c r="E38" s="16">
        <f>'Биланс на успех - природа'!E38</f>
        <v>105.58139534883722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5578</v>
      </c>
      <c r="D39" s="17">
        <f>'Биланс на успех - природа'!D39</f>
        <v>4021</v>
      </c>
      <c r="E39" s="16">
        <f>'Биланс на успех - природа'!E39</f>
        <v>72.08676945141627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345132</v>
      </c>
      <c r="D41" s="15">
        <f>'Биланс на успех - природа'!D41</f>
        <v>286645</v>
      </c>
      <c r="E41" s="15">
        <f>'Биланс на успех - природа'!E41</f>
        <v>83.05373016700857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345132</v>
      </c>
      <c r="D43" s="15">
        <f>'Биланс на успех - природа'!D43</f>
        <v>286645</v>
      </c>
      <c r="E43" s="15">
        <f>'Биланс на успех - природа'!E43</f>
        <v>83.05373016700857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42580</v>
      </c>
      <c r="D44" s="17">
        <f>'Биланс на успех - природа'!D44</f>
        <v>36154</v>
      </c>
      <c r="E44" s="16">
        <f>'Биланс на успех - природа'!E44</f>
        <v>84.90840770314702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302552</v>
      </c>
      <c r="D45" s="15">
        <f>'Биланс на успех - природа'!D45</f>
        <v>250491</v>
      </c>
      <c r="E45" s="15">
        <f>'Биланс на успех - природа'!E45</f>
        <v>82.79271001348528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302552</v>
      </c>
      <c r="D47" s="15">
        <f>'Биланс на успех - природа'!D47</f>
        <v>250491</v>
      </c>
      <c r="E47" s="15">
        <f>'Биланс на успех - природа'!E47</f>
        <v>82.79271001348528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302552</v>
      </c>
      <c r="D49" s="15">
        <f>'Биланс на успех - природа'!D49</f>
        <v>250491</v>
      </c>
      <c r="E49" s="15">
        <f>'Биланс на успех - природа'!E49</f>
        <v>82.79271001348528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2019-07-30T11:51:53Z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